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108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<sst xmlns="http://schemas.openxmlformats.org/spreadsheetml/2006/main" count="61" uniqueCount="55">
  <si>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Intäkter</t>
  </si>
  <si>
    <t>Kostnader</t>
  </si>
  <si>
    <t>Värme</t>
  </si>
  <si>
    <t>Vatten</t>
  </si>
  <si>
    <t>El</t>
  </si>
  <si>
    <t>Försäkring</t>
  </si>
  <si>
    <t>Energi och vattenavräkning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</si>
  <si>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</si>
  <si>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</si>
  <si>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</si>
  <si>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</si>
  <si>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</si>
  <si>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</si>
  <si>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</si>
  <si>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</si>
  <si>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</si>
  <si>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Gräsklippning</t>
  </si>
  <si>
    <t xml:space="preserve">Avgifter </t>
  </si>
  <si>
    <t>RESULTATRÄKNING</t>
  </si>
  <si>
    <t>Arvode och sociala avgifter</t>
  </si>
  <si>
    <t>Aktivitetsplanen</t>
  </si>
  <si>
    <t>Bokslut</t>
  </si>
  <si>
    <t>Avsättning reparationsfond</t>
  </si>
  <si>
    <t>Budget</t>
  </si>
  <si>
    <t>Kvartalsavgift</t>
  </si>
  <si>
    <t>SUMMA</t>
  </si>
  <si>
    <t>Värmemätare</t>
  </si>
  <si>
    <t>Investeringar och underhåll</t>
  </si>
  <si>
    <t>Snöröjning, sandning</t>
  </si>
  <si>
    <t>Övriga intäkter</t>
  </si>
  <si>
    <t>Undercentralen</t>
  </si>
  <si>
    <t>Norra lekplatsen</t>
  </si>
  <si>
    <t>Södra lekplatsen</t>
  </si>
  <si>
    <t>6 500:-</t>
  </si>
  <si>
    <t>Avskrivning fibernät (10 år)</t>
  </si>
  <si>
    <t>Fibernät</t>
  </si>
  <si>
    <t>Avskrivn.värmemätare(15 år)</t>
  </si>
  <si>
    <t>Avskrivn.aktivitetsplan(10 år)</t>
  </si>
  <si>
    <t>Avskrivn.undercentral (15 år)</t>
  </si>
  <si>
    <t>Avskrivn.N.lekplatsen(10 år)</t>
  </si>
  <si>
    <t>Avskrivn.S.lekplatsen(10 år)</t>
  </si>
  <si>
    <t>Plan</t>
  </si>
  <si>
    <t xml:space="preserve">BALANSRÄKNING </t>
  </si>
  <si>
    <t>NATTSLÄNDAN</t>
  </si>
  <si>
    <t>Regelstyrda kostnader</t>
  </si>
  <si>
    <t xml:space="preserve">Summa </t>
  </si>
  <si>
    <t>Direkta kostnader</t>
  </si>
  <si>
    <t>Summa</t>
  </si>
  <si>
    <t>TOTALT</t>
  </si>
  <si>
    <t>Indirekta kostnader</t>
  </si>
  <si>
    <t>Ränta mm</t>
  </si>
  <si>
    <t>6 500:-/7 000:-</t>
  </si>
  <si>
    <t>7 000:-</t>
  </si>
  <si>
    <t>Kabel TV/Fiberavgift</t>
  </si>
  <si>
    <t>Uttag reparationsfond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</si>
</sst>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37" fontId="6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37" fontId="0" fillId="0" borderId="17" xfId="0" applyNumberFormat="1" applyBorder="1" applyAlignment="1">
      <alignment/>
    </xf>
    <xf numFmtId="37" fontId="0" fillId="0" borderId="13" xfId="0" applyNumberForma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0" xfId="0" applyFont="1" applyBorder="1" applyAlignment="1">
      <alignment/>
    </xf>
    <xf numFmtId="37" fontId="3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24.00390625" style="0" customWidth="1"/>
    <col min="2" max="2" width="2.421875" style="0" hidden="1" customWidth="1"/>
    <col min="3" max="3" width="9.7109375" style="0" customWidth="1"/>
    <col min="4" max="4" width="11.421875" style="0" customWidth="1"/>
    <col min="5" max="5" width="10.421875" style="0" customWidth="1"/>
    <col min="6" max="6" width="9.7109375" style="0" customWidth="1"/>
  </cols>
  <sheetData>
    <row r="1" spans="1:6" ht="15">
      <c r="A1" s="35" t="s">
        <v>43</v>
      </c>
      <c r="B1" s="3"/>
      <c r="C1" s="19">
        <v>2017</v>
      </c>
      <c r="D1" s="19">
        <v>2018</v>
      </c>
      <c r="E1" s="19">
        <v>2019</v>
      </c>
      <c r="F1" s="19">
        <v>2020</v>
      </c>
    </row>
    <row r="2" spans="1:6" ht="16.5" customHeight="1">
      <c r="A2" s="2" t="s">
        <v>18</v>
      </c>
      <c r="B2" s="3"/>
      <c r="C2" s="17" t="s">
        <v>21</v>
      </c>
      <c r="D2" s="17" t="s">
        <v>21</v>
      </c>
      <c r="E2" s="17" t="s">
        <v>23</v>
      </c>
      <c r="F2" s="17" t="s">
        <v>41</v>
      </c>
    </row>
    <row r="3" spans="1:3" ht="12.75">
      <c r="A3" s="16" t="s">
        <v>0</v>
      </c>
      <c r="B3" s="7"/>
      <c r="C3" s="10"/>
    </row>
    <row r="4" spans="1:6" ht="12.75">
      <c r="A4" s="6" t="s">
        <v>17</v>
      </c>
      <c r="B4" s="5"/>
      <c r="C4" s="27">
        <v>2002000</v>
      </c>
      <c r="D4" s="11">
        <v>2002000</v>
      </c>
      <c r="E4" s="11">
        <v>2079000</v>
      </c>
      <c r="F4" s="11">
        <v>2156000</v>
      </c>
    </row>
    <row r="5" spans="1:6" ht="12.75">
      <c r="A5" s="1" t="s">
        <v>29</v>
      </c>
      <c r="B5" s="5"/>
      <c r="C5" s="27">
        <v>5000</v>
      </c>
      <c r="D5" s="11">
        <v>4500</v>
      </c>
      <c r="E5" s="11">
        <v>5000</v>
      </c>
      <c r="F5" s="11">
        <v>5000</v>
      </c>
    </row>
    <row r="6" spans="1:6" ht="12.75">
      <c r="A6" s="1" t="s">
        <v>54</v>
      </c>
      <c r="B6" s="5"/>
      <c r="C6" s="21"/>
      <c r="D6" s="21">
        <v>277000</v>
      </c>
      <c r="E6" s="11"/>
      <c r="F6" s="11"/>
    </row>
    <row r="7" spans="1:6" ht="12.75">
      <c r="A7" s="2" t="s">
        <v>25</v>
      </c>
      <c r="B7" s="5"/>
      <c r="C7" s="24">
        <f>SUM(C4:C5)</f>
        <v>2007000</v>
      </c>
      <c r="D7" s="24">
        <f>SUM(D4:D6)</f>
        <v>2283500</v>
      </c>
      <c r="E7" s="12">
        <f>SUM(E4:E5)</f>
        <v>2084000</v>
      </c>
      <c r="F7" s="12">
        <f>SUM(F4:F5)</f>
        <v>2161000</v>
      </c>
    </row>
    <row r="8" spans="1:6" s="13" customFormat="1" ht="11.25">
      <c r="A8" s="33" t="s">
        <v>24</v>
      </c>
      <c r="B8" s="34"/>
      <c r="C8" s="36" t="s">
        <v>33</v>
      </c>
      <c r="D8" s="37" t="s">
        <v>33</v>
      </c>
      <c r="E8" s="50" t="s">
        <v>51</v>
      </c>
      <c r="F8" s="38" t="s">
        <v>52</v>
      </c>
    </row>
    <row r="9" spans="1:6" ht="12.75">
      <c r="A9" s="16" t="s">
        <v>1</v>
      </c>
      <c r="B9" s="41"/>
      <c r="C9" s="10"/>
      <c r="D9" s="10"/>
      <c r="E9" s="10"/>
      <c r="F9" s="10"/>
    </row>
    <row r="10" spans="1:6" ht="12.75">
      <c r="A10" s="39" t="s">
        <v>44</v>
      </c>
      <c r="B10" s="40"/>
      <c r="C10" s="28"/>
      <c r="D10" s="28"/>
      <c r="E10" s="28"/>
      <c r="F10" s="1"/>
    </row>
    <row r="11" spans="1:6" ht="12.75">
      <c r="A11" s="1" t="s">
        <v>2</v>
      </c>
      <c r="B11" s="5"/>
      <c r="C11" s="27">
        <v>957665</v>
      </c>
      <c r="D11" s="11">
        <v>996817</v>
      </c>
      <c r="E11" s="11">
        <v>1000000</v>
      </c>
      <c r="F11" s="11">
        <v>1025000</v>
      </c>
    </row>
    <row r="12" spans="1:6" ht="12.75">
      <c r="A12" s="1" t="s">
        <v>3</v>
      </c>
      <c r="B12" s="5"/>
      <c r="C12" s="27">
        <v>366173</v>
      </c>
      <c r="D12" s="11">
        <v>416529</v>
      </c>
      <c r="E12" s="11">
        <v>425000</v>
      </c>
      <c r="F12" s="52">
        <v>450000</v>
      </c>
    </row>
    <row r="13" spans="1:6" ht="12.75">
      <c r="A13" s="1" t="s">
        <v>6</v>
      </c>
      <c r="B13" s="5"/>
      <c r="C13" s="27">
        <v>46162</v>
      </c>
      <c r="D13" s="11">
        <v>-48346</v>
      </c>
      <c r="E13" s="1">
        <v>0</v>
      </c>
      <c r="F13" s="1">
        <v>0</v>
      </c>
    </row>
    <row r="14" spans="1:6" ht="12.75">
      <c r="A14" s="2" t="s">
        <v>45</v>
      </c>
      <c r="B14" s="5"/>
      <c r="C14" s="30">
        <f>SUM(C11:C13)</f>
        <v>1370000</v>
      </c>
      <c r="D14" s="30">
        <f>SUM(D11:D13)</f>
        <v>1365000</v>
      </c>
      <c r="E14" s="30">
        <f>SUM(E11:E13)</f>
        <v>1425000</v>
      </c>
      <c r="F14" s="30">
        <f>SUM(F11:F13)</f>
        <v>1475000</v>
      </c>
    </row>
    <row r="15" spans="1:6" ht="12.75">
      <c r="A15" s="29" t="s">
        <v>46</v>
      </c>
      <c r="B15" s="5"/>
      <c r="C15" s="42"/>
      <c r="D15" s="30"/>
      <c r="E15" s="30"/>
      <c r="F15" s="30"/>
    </row>
    <row r="16" spans="1:6" ht="12.75">
      <c r="A16" s="1" t="s">
        <v>4</v>
      </c>
      <c r="B16" s="5"/>
      <c r="C16" s="27">
        <v>52042</v>
      </c>
      <c r="D16" s="11">
        <v>71225</v>
      </c>
      <c r="E16" s="11">
        <v>55000</v>
      </c>
      <c r="F16" s="11">
        <v>55000</v>
      </c>
    </row>
    <row r="17" spans="1:11" ht="12.75">
      <c r="A17" s="1" t="s">
        <v>28</v>
      </c>
      <c r="B17" s="5"/>
      <c r="C17" s="27">
        <v>29412</v>
      </c>
      <c r="D17" s="11">
        <v>16070</v>
      </c>
      <c r="E17" s="11">
        <v>35000</v>
      </c>
      <c r="F17" s="11">
        <v>40000</v>
      </c>
      <c r="K17" s="51"/>
    </row>
    <row r="18" spans="1:6" ht="12.75">
      <c r="A18" s="1" t="s">
        <v>16</v>
      </c>
      <c r="B18" s="5"/>
      <c r="C18" s="27">
        <v>44864</v>
      </c>
      <c r="D18" s="11">
        <v>55373</v>
      </c>
      <c r="E18" s="11">
        <v>50000</v>
      </c>
      <c r="F18" s="11">
        <v>50000</v>
      </c>
    </row>
    <row r="19" spans="1:6" ht="12.75">
      <c r="A19" s="1" t="s">
        <v>5</v>
      </c>
      <c r="B19" s="5"/>
      <c r="C19" s="27">
        <v>7033</v>
      </c>
      <c r="D19" s="11">
        <v>6750</v>
      </c>
      <c r="E19" s="11">
        <v>7000</v>
      </c>
      <c r="F19" s="11">
        <v>7000</v>
      </c>
    </row>
    <row r="20" spans="1:6" ht="12.75">
      <c r="A20" s="1" t="s">
        <v>19</v>
      </c>
      <c r="B20" s="5"/>
      <c r="C20" s="27">
        <v>58500</v>
      </c>
      <c r="D20" s="11">
        <v>65070</v>
      </c>
      <c r="E20" s="11">
        <v>77000</v>
      </c>
      <c r="F20" s="11">
        <v>77000</v>
      </c>
    </row>
    <row r="21" spans="1:6" ht="12.75">
      <c r="A21" s="1" t="s">
        <v>53</v>
      </c>
      <c r="B21" s="5"/>
      <c r="C21" s="27">
        <v>109422</v>
      </c>
      <c r="D21" s="11">
        <v>72475</v>
      </c>
      <c r="E21" s="11">
        <v>25000</v>
      </c>
      <c r="F21" s="11">
        <v>25000</v>
      </c>
    </row>
    <row r="22" spans="1:6" ht="12.75">
      <c r="A22" s="1" t="s">
        <v>27</v>
      </c>
      <c r="B22" s="5"/>
      <c r="C22" s="27">
        <v>93868</v>
      </c>
      <c r="D22" s="11">
        <v>355182</v>
      </c>
      <c r="E22" s="11">
        <v>115000</v>
      </c>
      <c r="F22" s="11">
        <v>120000</v>
      </c>
    </row>
    <row r="23" spans="1:6" ht="12.75">
      <c r="A23" s="31" t="s">
        <v>50</v>
      </c>
      <c r="B23" s="5"/>
      <c r="C23" s="27">
        <v>8055</v>
      </c>
      <c r="D23" s="11">
        <v>17927</v>
      </c>
      <c r="E23" s="11">
        <v>25000</v>
      </c>
      <c r="F23" s="11">
        <v>20000</v>
      </c>
    </row>
    <row r="24" spans="1:6" ht="12.75">
      <c r="A24" s="8" t="s">
        <v>47</v>
      </c>
      <c r="B24" s="5"/>
      <c r="C24" s="12">
        <f>SUM(C16:C23)</f>
        <v>403196</v>
      </c>
      <c r="D24" s="12">
        <f>SUM(D16:D23)</f>
        <v>660072</v>
      </c>
      <c r="E24" s="12">
        <f>SUM(E16:E23)</f>
        <v>389000</v>
      </c>
      <c r="F24" s="12">
        <f>SUM(F16:F23)</f>
        <v>394000</v>
      </c>
    </row>
    <row r="25" spans="1:6" ht="12.75">
      <c r="A25" s="32" t="s">
        <v>49</v>
      </c>
      <c r="B25" s="5"/>
      <c r="C25" s="30"/>
      <c r="D25" s="30"/>
      <c r="E25" s="30"/>
      <c r="F25" s="30"/>
    </row>
    <row r="26" spans="1:6" ht="12.75">
      <c r="A26" s="6" t="s">
        <v>22</v>
      </c>
      <c r="B26" s="5"/>
      <c r="C26" s="27">
        <v>77000</v>
      </c>
      <c r="D26" s="11">
        <v>77000</v>
      </c>
      <c r="E26" s="11">
        <v>77000</v>
      </c>
      <c r="F26" s="11">
        <v>77000</v>
      </c>
    </row>
    <row r="27" spans="1:6" ht="12.75">
      <c r="A27" s="1" t="s">
        <v>36</v>
      </c>
      <c r="B27" s="5"/>
      <c r="C27" s="27">
        <v>62400</v>
      </c>
      <c r="D27" s="11">
        <v>62400</v>
      </c>
      <c r="E27" s="11">
        <v>62400</v>
      </c>
      <c r="F27" s="11">
        <v>62400</v>
      </c>
    </row>
    <row r="28" spans="1:6" ht="12.75">
      <c r="A28" s="1" t="s">
        <v>37</v>
      </c>
      <c r="B28" s="5"/>
      <c r="C28" s="27">
        <v>17900</v>
      </c>
      <c r="D28" s="11">
        <v>17600</v>
      </c>
      <c r="E28" s="11">
        <v>0</v>
      </c>
      <c r="F28" s="1">
        <v>0</v>
      </c>
    </row>
    <row r="29" spans="1:6" ht="12.75">
      <c r="A29" s="1" t="s">
        <v>38</v>
      </c>
      <c r="B29" s="5"/>
      <c r="C29" s="27">
        <v>18500</v>
      </c>
      <c r="D29" s="11">
        <v>18500</v>
      </c>
      <c r="E29" s="11">
        <v>18500</v>
      </c>
      <c r="F29" s="11">
        <v>18500</v>
      </c>
    </row>
    <row r="30" spans="1:6" ht="12.75">
      <c r="A30" s="1" t="s">
        <v>39</v>
      </c>
      <c r="B30" s="5"/>
      <c r="C30" s="27">
        <v>25400</v>
      </c>
      <c r="D30" s="11">
        <v>25400</v>
      </c>
      <c r="E30" s="11">
        <v>25400</v>
      </c>
      <c r="F30" s="11">
        <v>25400</v>
      </c>
    </row>
    <row r="31" spans="1:6" ht="12.75">
      <c r="A31" s="1" t="s">
        <v>40</v>
      </c>
      <c r="B31" s="5"/>
      <c r="C31" s="27">
        <v>20800</v>
      </c>
      <c r="D31" s="11">
        <v>20800</v>
      </c>
      <c r="E31" s="11">
        <v>20800</v>
      </c>
      <c r="F31" s="11">
        <v>20800</v>
      </c>
    </row>
    <row r="32" spans="1:6" ht="12.75">
      <c r="A32" s="1" t="s">
        <v>34</v>
      </c>
      <c r="B32" s="5"/>
      <c r="C32" s="27"/>
      <c r="D32" s="11">
        <v>65000</v>
      </c>
      <c r="E32" s="11">
        <v>65000</v>
      </c>
      <c r="F32" s="11">
        <v>65000</v>
      </c>
    </row>
    <row r="33" spans="1:6" ht="12.75">
      <c r="A33" s="2" t="s">
        <v>47</v>
      </c>
      <c r="B33" s="5"/>
      <c r="C33" s="23">
        <f>SUM(C26:C32)</f>
        <v>222000</v>
      </c>
      <c r="D33" s="23">
        <f>SUM(D26:D32)</f>
        <v>286700</v>
      </c>
      <c r="E33" s="23">
        <f>SUM(E26:E32)</f>
        <v>269100</v>
      </c>
      <c r="F33" s="23">
        <f>SUM(F26:F32)</f>
        <v>269100</v>
      </c>
    </row>
    <row r="34" spans="1:6" s="13" customFormat="1" ht="11.25">
      <c r="A34" s="43"/>
      <c r="B34" s="44"/>
      <c r="C34" s="45"/>
      <c r="D34" s="45"/>
      <c r="E34" s="45"/>
      <c r="F34" s="45"/>
    </row>
    <row r="35" spans="1:6" ht="12.75">
      <c r="A35" s="2" t="s">
        <v>48</v>
      </c>
      <c r="B35" s="5"/>
      <c r="C35" s="12">
        <f>SUM(C14+C24+C33)</f>
        <v>1995196</v>
      </c>
      <c r="D35" s="12">
        <f>SUM(D14+D24+D33)</f>
        <v>2311772</v>
      </c>
      <c r="E35" s="12">
        <f>SUM(E14+E24+E33)</f>
        <v>2083100</v>
      </c>
      <c r="F35" s="12">
        <f>SUM(F14+F24+F33)</f>
        <v>2138100</v>
      </c>
    </row>
    <row r="36" spans="1:6" s="13" customFormat="1" ht="11.25">
      <c r="A36" s="46"/>
      <c r="B36" s="47"/>
      <c r="C36" s="49"/>
      <c r="D36" s="49"/>
      <c r="E36" s="48"/>
      <c r="F36" s="48"/>
    </row>
    <row r="37" spans="1:6" ht="12.75">
      <c r="A37" s="8" t="s">
        <v>15</v>
      </c>
      <c r="B37" s="9">
        <f>SUM(B7-B35)</f>
        <v>0</v>
      </c>
      <c r="C37" s="22">
        <f>SUM(C7-C35)</f>
        <v>11804</v>
      </c>
      <c r="D37" s="22">
        <f>SUM(D7-D35)</f>
        <v>-28272</v>
      </c>
      <c r="E37" s="12">
        <f>SUM(E7-E35)</f>
        <v>900</v>
      </c>
      <c r="F37" s="12">
        <f>SUM(F7-F35)</f>
        <v>22900</v>
      </c>
    </row>
    <row r="38" spans="1:2" s="13" customFormat="1" ht="11.25">
      <c r="A38" s="14"/>
      <c r="B38" s="15"/>
    </row>
    <row r="39" spans="1:2" ht="12.75">
      <c r="A39" s="2" t="s">
        <v>42</v>
      </c>
      <c r="B39" s="3"/>
    </row>
    <row r="40" spans="1:3" ht="12.75">
      <c r="A40" s="16" t="s">
        <v>7</v>
      </c>
      <c r="B40" s="7"/>
      <c r="C40" s="10"/>
    </row>
    <row r="41" spans="1:6" ht="12.75">
      <c r="A41" s="6" t="s">
        <v>8</v>
      </c>
      <c r="B41" s="1"/>
      <c r="C41" s="27">
        <v>-269343</v>
      </c>
      <c r="D41" s="27">
        <v>-412171</v>
      </c>
      <c r="E41" s="27">
        <f>E48-E44-E45-E46-E47-E42</f>
        <v>-94203</v>
      </c>
      <c r="F41" s="11">
        <f>F48-F44-F45-F46-F47-F42</f>
        <v>197797</v>
      </c>
    </row>
    <row r="42" spans="1:6" ht="12.75">
      <c r="A42" s="1" t="s">
        <v>26</v>
      </c>
      <c r="B42" s="1"/>
      <c r="C42" s="27">
        <v>374421</v>
      </c>
      <c r="D42" s="11">
        <v>312021</v>
      </c>
      <c r="E42" s="11">
        <v>249621</v>
      </c>
      <c r="F42" s="11">
        <v>187221</v>
      </c>
    </row>
    <row r="43" spans="1:6" ht="12.75">
      <c r="A43" s="1" t="s">
        <v>20</v>
      </c>
      <c r="B43" s="1"/>
      <c r="C43" s="27">
        <v>17600</v>
      </c>
      <c r="D43" s="1">
        <v>0</v>
      </c>
      <c r="E43" s="1">
        <v>0</v>
      </c>
      <c r="F43" s="1">
        <v>0</v>
      </c>
    </row>
    <row r="44" spans="1:6" ht="12.75">
      <c r="A44" s="1" t="s">
        <v>30</v>
      </c>
      <c r="B44" s="1"/>
      <c r="C44" s="27">
        <v>129208</v>
      </c>
      <c r="D44" s="11">
        <v>110708</v>
      </c>
      <c r="E44" s="11">
        <v>92208</v>
      </c>
      <c r="F44" s="11">
        <v>73708</v>
      </c>
    </row>
    <row r="45" spans="1:6" ht="12.75">
      <c r="A45" s="1" t="s">
        <v>31</v>
      </c>
      <c r="B45" s="1"/>
      <c r="C45" s="21">
        <v>203351</v>
      </c>
      <c r="D45" s="11">
        <v>177951</v>
      </c>
      <c r="E45" s="11">
        <v>152551</v>
      </c>
      <c r="F45" s="11">
        <v>127151</v>
      </c>
    </row>
    <row r="46" spans="1:6" ht="12.75">
      <c r="A46" s="1" t="s">
        <v>32</v>
      </c>
      <c r="B46" s="1"/>
      <c r="C46" s="21">
        <v>187400</v>
      </c>
      <c r="D46" s="11">
        <v>166600</v>
      </c>
      <c r="E46" s="11">
        <v>145800</v>
      </c>
      <c r="F46" s="11">
        <v>125000</v>
      </c>
    </row>
    <row r="47" spans="1:6" ht="12.75">
      <c r="A47" s="1" t="s">
        <v>35</v>
      </c>
      <c r="B47" s="1"/>
      <c r="C47" s="21">
        <v>642400</v>
      </c>
      <c r="D47" s="21">
        <v>577400</v>
      </c>
      <c r="E47" s="11">
        <v>512400</v>
      </c>
      <c r="F47" s="11">
        <v>447400</v>
      </c>
    </row>
    <row r="48" spans="1:7" ht="12.75">
      <c r="A48" s="2" t="s">
        <v>25</v>
      </c>
      <c r="B48" s="2"/>
      <c r="C48" s="24">
        <f>SUM(C41:C47)</f>
        <v>1285037</v>
      </c>
      <c r="D48" s="24">
        <f>SUM(D41:D47)</f>
        <v>932509</v>
      </c>
      <c r="E48" s="24">
        <v>1058377</v>
      </c>
      <c r="F48" s="24">
        <v>1158277</v>
      </c>
      <c r="G48" s="20"/>
    </row>
    <row r="49" spans="1:5" ht="12.75">
      <c r="A49" s="16" t="s">
        <v>9</v>
      </c>
      <c r="B49" s="7"/>
      <c r="C49" s="10"/>
      <c r="D49" s="3"/>
      <c r="E49" s="3"/>
    </row>
    <row r="50" spans="1:6" ht="12.75">
      <c r="A50" s="6" t="s">
        <v>10</v>
      </c>
      <c r="B50" s="1"/>
      <c r="C50" s="27">
        <v>183258</v>
      </c>
      <c r="D50" s="11">
        <v>180357</v>
      </c>
      <c r="E50" s="11">
        <v>180000</v>
      </c>
      <c r="F50" s="11">
        <v>180000</v>
      </c>
    </row>
    <row r="51" spans="1:6" ht="12.75">
      <c r="A51" s="6" t="s">
        <v>12</v>
      </c>
      <c r="B51" s="1"/>
      <c r="C51" s="27">
        <v>46162</v>
      </c>
      <c r="D51" s="11">
        <v>-48346</v>
      </c>
      <c r="E51" s="1">
        <v>0</v>
      </c>
      <c r="F51" s="1">
        <v>0</v>
      </c>
    </row>
    <row r="52" spans="1:6" ht="12.75">
      <c r="A52" s="1" t="s">
        <v>11</v>
      </c>
      <c r="B52" s="1"/>
      <c r="C52" s="27">
        <v>390868</v>
      </c>
      <c r="D52" s="11">
        <v>364021</v>
      </c>
      <c r="E52" s="11">
        <v>364000</v>
      </c>
      <c r="F52" s="11">
        <v>364000</v>
      </c>
    </row>
    <row r="53" spans="1:6" ht="12.75">
      <c r="A53" s="1" t="s">
        <v>13</v>
      </c>
      <c r="B53" s="1"/>
      <c r="C53" s="27">
        <v>486000</v>
      </c>
      <c r="D53" s="11">
        <v>286000</v>
      </c>
      <c r="E53" s="11">
        <v>363000</v>
      </c>
      <c r="F53" s="11">
        <v>440000</v>
      </c>
    </row>
    <row r="54" spans="1:6" ht="12.75">
      <c r="A54" s="1" t="s">
        <v>14</v>
      </c>
      <c r="B54" s="1"/>
      <c r="C54" s="27">
        <v>166945</v>
      </c>
      <c r="D54" s="11">
        <v>178749</v>
      </c>
      <c r="E54" s="11">
        <v>150477</v>
      </c>
      <c r="F54" s="11">
        <v>151377</v>
      </c>
    </row>
    <row r="55" spans="1:6" ht="12.75">
      <c r="A55" s="1" t="s">
        <v>15</v>
      </c>
      <c r="B55" s="1"/>
      <c r="C55" s="27">
        <v>11804</v>
      </c>
      <c r="D55" s="11">
        <v>-28272</v>
      </c>
      <c r="E55" s="11">
        <v>900</v>
      </c>
      <c r="F55" s="11">
        <v>22900</v>
      </c>
    </row>
    <row r="56" spans="1:6" ht="12.75">
      <c r="A56" s="18" t="s">
        <v>25</v>
      </c>
      <c r="B56" s="2"/>
      <c r="C56" s="22">
        <f>SUM(C50:C55)</f>
        <v>1285037</v>
      </c>
      <c r="D56" s="22">
        <f>SUM(D50:D55)</f>
        <v>932509</v>
      </c>
      <c r="E56" s="12">
        <f>SUM(E50:E55)</f>
        <v>1058377</v>
      </c>
      <c r="F56" s="12">
        <f>SUM(F50:F55)</f>
        <v>1158277</v>
      </c>
    </row>
    <row r="57" spans="1:3" ht="12.75">
      <c r="A57" s="25"/>
      <c r="B57" s="4"/>
      <c r="C57" s="26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Thomas</cp:lastModifiedBy>
  <cp:lastPrinted>2019-01-22T12:13:45Z</cp:lastPrinted>
  <dcterms:created xsi:type="dcterms:W3CDTF">1999-02-20T12:50:15Z</dcterms:created>
  <dcterms:modified xsi:type="dcterms:W3CDTF">2019-02-03T16:20:20Z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